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E20D03F9-7DBD-4B25-BDCF-B3C50D4A9EC1}"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<sst xmlns="http://schemas.openxmlformats.org/spreadsheetml/2006/main" count="570" uniqueCount="266">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</sst>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209</v>
      </c>
      <c r="B10" s="140"/>
      <c r="C10" s="140"/>
      <c r="D10" s="136" t="str">
        <f>VLOOKUP(A10,vacantes,2,0)</f>
        <v>Gerente 3</v>
      </c>
      <c r="E10" s="136"/>
      <c r="F10" s="136"/>
      <c r="G10" s="173" t="str">
        <f>VLOOKUP(A10,vacantes,3,0)</f>
        <v>Técnico/a en Seguridad Operacional Ferroviaria</v>
      </c>
      <c r="H10" s="173"/>
      <c r="I10" s="173"/>
      <c r="J10" s="173"/>
      <c r="K10" s="136" t="str">
        <f>VLOOKUP(A10,vacantes,4,0)</f>
        <v>Madrid</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4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4 años de experiencia global en el sector de la Ingeniería.</v>
      </c>
      <c r="C20" s="107"/>
      <c r="D20" s="107"/>
      <c r="E20" s="107"/>
      <c r="F20" s="107"/>
      <c r="G20" s="107"/>
      <c r="H20" s="107"/>
      <c r="I20" s="58"/>
      <c r="J20" s="87"/>
      <c r="K20" s="87"/>
      <c r="L20" s="88"/>
    </row>
    <row r="21" spans="1:12" s="2" customFormat="1" ht="60" customHeight="1" thickBot="1" x14ac:dyDescent="0.3">
      <c r="A21" s="50" t="s">
        <v>39</v>
      </c>
      <c r="B21" s="104" t="str">
        <f>VLOOKUP(A10,vacantes,8,0)</f>
        <v>Al menos 3 años de experiencia en proyectos internacionales.</v>
      </c>
      <c r="C21" s="104"/>
      <c r="D21" s="104"/>
      <c r="E21" s="104"/>
      <c r="F21" s="104"/>
      <c r="G21" s="104"/>
      <c r="H21" s="104"/>
      <c r="I21" s="58"/>
      <c r="J21" s="87"/>
      <c r="K21" s="87"/>
      <c r="L21" s="88"/>
    </row>
    <row r="22" spans="1:12" s="2" customFormat="1" ht="60" customHeight="1" thickBot="1" x14ac:dyDescent="0.3">
      <c r="A22" s="50" t="s">
        <v>40</v>
      </c>
      <c r="B22" s="104" t="str">
        <f>VLOOKUP(A10,vacantes,9,0)</f>
        <v>Al menos 3 años de experiencia en gestión de la seguridad.</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Formación en Ingeniería RAMS Ferroviaria.</v>
      </c>
      <c r="B24" s="90"/>
      <c r="C24" s="90"/>
      <c r="D24" s="90"/>
      <c r="E24" s="90"/>
      <c r="F24" s="90"/>
      <c r="G24" s="90"/>
      <c r="H24" s="91"/>
      <c r="I24" s="58"/>
      <c r="J24" s="87"/>
      <c r="K24" s="87"/>
      <c r="L24" s="88"/>
    </row>
    <row r="25" spans="1:12" s="2" customFormat="1" ht="49.8" customHeight="1" thickBot="1" x14ac:dyDescent="0.3">
      <c r="A25" s="89" t="str">
        <f>VLOOKUP(A10,vacantes,11,0)</f>
        <v>Formación en nuevas metodologías de seguridad.</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Inglés Nivel C o equivalente</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uyJ2jXdiAshMK1rPlHY2u9Oj6LF/RDk7nTZAVFP06Sox9mYNnkAOYKiAqCMvmox+Ih+/ReaG6oDoocrG8TnuGg==" saltValue="YXjxsu79m5WBh93i73nHyg=="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2023-12-19T08:53:14Z</dcterms:modified>
</cp:coreProperties>
</file>